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5" i="1"/>
  <c r="H11"/>
  <c r="G15"/>
  <c r="G13"/>
  <c r="F13"/>
  <c r="F15"/>
  <c r="G11"/>
  <c r="G9"/>
  <c r="F11"/>
  <c r="F9"/>
  <c r="E15"/>
  <c r="E13"/>
  <c r="E11"/>
  <c r="E9"/>
</calcChain>
</file>

<file path=xl/sharedStrings.xml><?xml version="1.0" encoding="utf-8"?>
<sst xmlns="http://schemas.openxmlformats.org/spreadsheetml/2006/main" count="27" uniqueCount="19">
  <si>
    <t>Presek</t>
  </si>
  <si>
    <t>t [s]</t>
  </si>
  <si>
    <t>h [m]</t>
  </si>
  <si>
    <t>Q [m3/s]</t>
  </si>
  <si>
    <t>B1</t>
  </si>
  <si>
    <t>B2</t>
  </si>
  <si>
    <t>B3</t>
  </si>
  <si>
    <t>C1</t>
  </si>
  <si>
    <t>A1</t>
  </si>
  <si>
    <t>A2</t>
  </si>
  <si>
    <t>A3</t>
  </si>
  <si>
    <t>C2</t>
  </si>
  <si>
    <t>C3</t>
  </si>
  <si>
    <t>D1</t>
  </si>
  <si>
    <t>D2</t>
  </si>
  <si>
    <t>D3</t>
  </si>
  <si>
    <t>E1</t>
  </si>
  <si>
    <t>E2</t>
  </si>
  <si>
    <t>E3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</si>
</sst>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Promena protoka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728018372703417"/>
          <c:y val="0.16239610673665789"/>
          <c:w val="0.86197681539807602"/>
          <c:h val="0.64924321959755082"/>
        </c:manualLayout>
      </c:layout>
      <c:scatterChart>
        <c:scatterStyle val="lineMarker"/>
        <c:ser>
          <c:idx val="0"/>
          <c:order val="0"/>
          <c:tx>
            <c:v>Presek 1</c:v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Sheet1!$C$5:$G$5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9</c:v>
                </c:pt>
                <c:pt idx="4">
                  <c:v>9.4039999999999999</c:v>
                </c:pt>
              </c:numCache>
            </c:numRef>
          </c:xVal>
          <c:yVal>
            <c:numRef>
              <c:f>Sheet1!$C$7:$G$7</c:f>
              <c:numCache>
                <c:formatCode>General</c:formatCode>
                <c:ptCount val="5"/>
                <c:pt idx="0">
                  <c:v>0</c:v>
                </c:pt>
                <c:pt idx="1">
                  <c:v>22.8</c:v>
                </c:pt>
                <c:pt idx="2">
                  <c:v>45.6</c:v>
                </c:pt>
                <c:pt idx="3">
                  <c:v>39.9</c:v>
                </c:pt>
                <c:pt idx="4">
                  <c:v>39.9</c:v>
                </c:pt>
              </c:numCache>
            </c:numRef>
          </c:yVal>
        </c:ser>
        <c:ser>
          <c:idx val="1"/>
          <c:order val="1"/>
          <c:tx>
            <c:v>Presek 2</c:v>
          </c:tx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Sheet1!$C$9:$H$9</c:f>
              <c:numCache>
                <c:formatCode>General</c:formatCode>
                <c:ptCount val="6"/>
                <c:pt idx="0">
                  <c:v>0</c:v>
                </c:pt>
                <c:pt idx="1">
                  <c:v>4.55</c:v>
                </c:pt>
                <c:pt idx="2">
                  <c:v>7.9700000000000006</c:v>
                </c:pt>
                <c:pt idx="3">
                  <c:v>11.58</c:v>
                </c:pt>
                <c:pt idx="4">
                  <c:v>12.66</c:v>
                </c:pt>
                <c:pt idx="5">
                  <c:v>11.363</c:v>
                </c:pt>
              </c:numCache>
            </c:numRef>
          </c:xVal>
          <c:yVal>
            <c:numRef>
              <c:f>Sheet1!$C$11:$H$11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 formatCode="0.000">
                  <c:v>22.815519999999999</c:v>
                </c:pt>
                <c:pt idx="3" formatCode="0.000">
                  <c:v>45.622889999999998</c:v>
                </c:pt>
                <c:pt idx="4" formatCode="0.000">
                  <c:v>39.884734999999999</c:v>
                </c:pt>
                <c:pt idx="5">
                  <c:v>39.911999999999999</c:v>
                </c:pt>
              </c:numCache>
            </c:numRef>
          </c:yVal>
        </c:ser>
        <c:ser>
          <c:idx val="2"/>
          <c:order val="2"/>
          <c:tx>
            <c:v>Presek 3</c:v>
          </c:tx>
          <c:spPr>
            <a:ln w="19050">
              <a:solidFill>
                <a:sysClr val="windowText" lastClr="000000"/>
              </a:solidFill>
              <a:prstDash val="lgDashDot"/>
            </a:ln>
          </c:spPr>
          <c:marker>
            <c:symbol val="none"/>
          </c:marker>
          <c:xVal>
            <c:numRef>
              <c:f>Sheet1!$C$13:$H$13</c:f>
              <c:numCache>
                <c:formatCode>General</c:formatCode>
                <c:ptCount val="6"/>
                <c:pt idx="0">
                  <c:v>0</c:v>
                </c:pt>
                <c:pt idx="1">
                  <c:v>9.09</c:v>
                </c:pt>
                <c:pt idx="2">
                  <c:v>11.940000000000001</c:v>
                </c:pt>
                <c:pt idx="3">
                  <c:v>15.16</c:v>
                </c:pt>
                <c:pt idx="4">
                  <c:v>16.3</c:v>
                </c:pt>
                <c:pt idx="5">
                  <c:v>13.321999999999999</c:v>
                </c:pt>
              </c:numCache>
            </c:numRef>
          </c:xVal>
          <c:yVal>
            <c:numRef>
              <c:f>Sheet1!$C$15:$H$15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41.496000000000002</c:v>
                </c:pt>
                <c:pt idx="3">
                  <c:v>76.778999999999996</c:v>
                </c:pt>
                <c:pt idx="4" formatCode="0.000">
                  <c:v>68.4285</c:v>
                </c:pt>
                <c:pt idx="5">
                  <c:v>68.400000000000006</c:v>
                </c:pt>
              </c:numCache>
            </c:numRef>
          </c:yVal>
        </c:ser>
        <c:axId val="79303424"/>
        <c:axId val="79305728"/>
      </c:scatterChart>
      <c:valAx>
        <c:axId val="7930342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9305728"/>
        <c:crosses val="autoZero"/>
        <c:crossBetween val="midCat"/>
      </c:valAx>
      <c:valAx>
        <c:axId val="79305728"/>
        <c:scaling>
          <c:orientation val="minMax"/>
          <c:max val="8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93034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0536809676041681"/>
          <c:y val="0.21764725355276551"/>
          <c:w val="0.15141661794645345"/>
          <c:h val="0.16401735497348546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Promena dubine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2262729658792652"/>
          <c:y val="0.15313684747739886"/>
          <c:w val="0.84662970253718373"/>
          <c:h val="0.69553951589384655"/>
        </c:manualLayout>
      </c:layout>
      <c:scatterChart>
        <c:scatterStyle val="lineMarker"/>
        <c:ser>
          <c:idx val="0"/>
          <c:order val="0"/>
          <c:tx>
            <c:v>Presek 1</c:v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Sheet1!$C$5:$G$5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9</c:v>
                </c:pt>
                <c:pt idx="4">
                  <c:v>9.4039999999999999</c:v>
                </c:pt>
              </c:numCache>
            </c:numRef>
          </c:xVal>
          <c:yVal>
            <c:numRef>
              <c:f>Sheet1!$C$6:$G$6</c:f>
              <c:numCache>
                <c:formatCode>General</c:formatCode>
                <c:ptCount val="5"/>
                <c:pt idx="0">
                  <c:v>5.7</c:v>
                </c:pt>
                <c:pt idx="1">
                  <c:v>6.2690000000000001</c:v>
                </c:pt>
                <c:pt idx="2">
                  <c:v>6.774</c:v>
                </c:pt>
                <c:pt idx="3">
                  <c:v>6.6529999999999996</c:v>
                </c:pt>
                <c:pt idx="4">
                  <c:v>6.6520000000000001</c:v>
                </c:pt>
              </c:numCache>
            </c:numRef>
          </c:yVal>
        </c:ser>
        <c:ser>
          <c:idx val="1"/>
          <c:order val="1"/>
          <c:tx>
            <c:v>Presek 2</c:v>
          </c:tx>
          <c:spPr>
            <a:ln w="19050"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Sheet1!$C$9:$H$9</c:f>
              <c:numCache>
                <c:formatCode>General</c:formatCode>
                <c:ptCount val="6"/>
                <c:pt idx="0">
                  <c:v>0</c:v>
                </c:pt>
                <c:pt idx="1">
                  <c:v>4.55</c:v>
                </c:pt>
                <c:pt idx="2">
                  <c:v>7.9700000000000006</c:v>
                </c:pt>
                <c:pt idx="3">
                  <c:v>11.58</c:v>
                </c:pt>
                <c:pt idx="4">
                  <c:v>12.66</c:v>
                </c:pt>
                <c:pt idx="5">
                  <c:v>11.363</c:v>
                </c:pt>
              </c:numCache>
            </c:numRef>
          </c:xVal>
          <c:yVal>
            <c:numRef>
              <c:f>Sheet1!$C$10:$H$10</c:f>
              <c:numCache>
                <c:formatCode>General</c:formatCode>
                <c:ptCount val="6"/>
                <c:pt idx="0">
                  <c:v>5.7</c:v>
                </c:pt>
                <c:pt idx="1">
                  <c:v>5.7</c:v>
                </c:pt>
                <c:pt idx="2">
                  <c:v>6.2679999999999998</c:v>
                </c:pt>
                <c:pt idx="3">
                  <c:v>6.774</c:v>
                </c:pt>
                <c:pt idx="4">
                  <c:v>6.6529999999999996</c:v>
                </c:pt>
                <c:pt idx="5">
                  <c:v>6.6520000000000001</c:v>
                </c:pt>
              </c:numCache>
            </c:numRef>
          </c:yVal>
        </c:ser>
        <c:ser>
          <c:idx val="2"/>
          <c:order val="2"/>
          <c:tx>
            <c:v>Presek 3</c:v>
          </c:tx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Sheet1!$C$13:$H$13</c:f>
              <c:numCache>
                <c:formatCode>General</c:formatCode>
                <c:ptCount val="6"/>
                <c:pt idx="0">
                  <c:v>0</c:v>
                </c:pt>
                <c:pt idx="1">
                  <c:v>9.09</c:v>
                </c:pt>
                <c:pt idx="2">
                  <c:v>11.940000000000001</c:v>
                </c:pt>
                <c:pt idx="3">
                  <c:v>15.16</c:v>
                </c:pt>
                <c:pt idx="4">
                  <c:v>16.3</c:v>
                </c:pt>
                <c:pt idx="5">
                  <c:v>13.321999999999999</c:v>
                </c:pt>
              </c:numCache>
            </c:numRef>
          </c:xVal>
          <c:yVal>
            <c:numRef>
              <c:f>Sheet1!$C$14:$H$14</c:f>
              <c:numCache>
                <c:formatCode>General</c:formatCode>
                <c:ptCount val="6"/>
                <c:pt idx="0">
                  <c:v>5.7</c:v>
                </c:pt>
                <c:pt idx="1">
                  <c:v>5.7</c:v>
                </c:pt>
                <c:pt idx="2">
                  <c:v>5.7</c:v>
                </c:pt>
                <c:pt idx="3">
                  <c:v>5.7</c:v>
                </c:pt>
                <c:pt idx="4">
                  <c:v>5.7</c:v>
                </c:pt>
                <c:pt idx="5">
                  <c:v>5.7</c:v>
                </c:pt>
              </c:numCache>
            </c:numRef>
          </c:yVal>
        </c:ser>
        <c:axId val="79352576"/>
        <c:axId val="79354496"/>
      </c:scatterChart>
      <c:valAx>
        <c:axId val="7935257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9354496"/>
        <c:crosses val="autoZero"/>
        <c:crossBetween val="midCat"/>
      </c:valAx>
      <c:valAx>
        <c:axId val="79354496"/>
        <c:scaling>
          <c:orientation val="minMax"/>
          <c:max val="6.8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 [m]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93525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670822397200363"/>
          <c:y val="0.3951997666958299"/>
          <c:w val="0.15141661794645345"/>
          <c:h val="0.17429322925376048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</c:sp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0</xdr:row>
      <xdr:rowOff>66674</xdr:rowOff>
    </xdr:from>
    <xdr:to>
      <xdr:col>9</xdr:col>
      <xdr:colOff>571499</xdr:colOff>
      <xdr:row>22</xdr:row>
      <xdr:rowOff>85724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22</xdr:row>
      <xdr:rowOff>114300</xdr:rowOff>
    </xdr:from>
    <xdr:to>
      <xdr:col>9</xdr:col>
      <xdr:colOff>571500</xdr:colOff>
      <xdr:row>43</xdr:row>
      <xdr:rowOff>66673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H15"/>
  <sheetViews>
    <sheetView tabSelected="1" workbookViewId="0">
      <selection activeCell="L6" sqref="L6"/>
    </sheetView>
  </sheetViews>
  <sheetFormatPr defaultRowHeight="15"/>
  <sheetData>
    <row r="4" spans="2:8">
      <c r="B4" t="s">
        <v>0</v>
      </c>
      <c r="C4" t="s">
        <v>8</v>
      </c>
      <c r="D4" t="s">
        <v>4</v>
      </c>
      <c r="E4" t="s">
        <v>7</v>
      </c>
      <c r="F4" t="s">
        <v>13</v>
      </c>
      <c r="G4" t="s">
        <v>16</v>
      </c>
    </row>
    <row r="5" spans="2:8">
      <c r="B5" t="s">
        <v>1</v>
      </c>
      <c r="C5">
        <v>0</v>
      </c>
      <c r="D5">
        <v>4</v>
      </c>
      <c r="E5">
        <v>8</v>
      </c>
      <c r="F5">
        <v>9</v>
      </c>
      <c r="G5">
        <v>9.4039999999999999</v>
      </c>
    </row>
    <row r="6" spans="2:8">
      <c r="B6" t="s">
        <v>2</v>
      </c>
      <c r="C6">
        <v>5.7</v>
      </c>
      <c r="D6">
        <v>6.2690000000000001</v>
      </c>
      <c r="E6">
        <v>6.774</v>
      </c>
      <c r="F6">
        <v>6.6529999999999996</v>
      </c>
      <c r="G6">
        <v>6.6520000000000001</v>
      </c>
    </row>
    <row r="7" spans="2:8" ht="15.75" thickBot="1">
      <c r="B7" s="1" t="s">
        <v>3</v>
      </c>
      <c r="C7" s="1">
        <v>0</v>
      </c>
      <c r="D7" s="1">
        <v>22.8</v>
      </c>
      <c r="E7" s="1">
        <v>45.6</v>
      </c>
      <c r="F7" s="1">
        <v>39.9</v>
      </c>
      <c r="G7" s="1">
        <v>39.9</v>
      </c>
      <c r="H7" s="1"/>
    </row>
    <row r="8" spans="2:8">
      <c r="B8" t="s">
        <v>0</v>
      </c>
      <c r="D8" t="s">
        <v>9</v>
      </c>
      <c r="E8" t="s">
        <v>5</v>
      </c>
      <c r="F8" t="s">
        <v>11</v>
      </c>
      <c r="G8" t="s">
        <v>14</v>
      </c>
      <c r="H8" t="s">
        <v>17</v>
      </c>
    </row>
    <row r="9" spans="2:8">
      <c r="B9" t="s">
        <v>1</v>
      </c>
      <c r="C9">
        <v>0</v>
      </c>
      <c r="D9">
        <v>4.55</v>
      </c>
      <c r="E9">
        <f>D5+3.97</f>
        <v>7.9700000000000006</v>
      </c>
      <c r="F9">
        <f>E5+3.58</f>
        <v>11.58</v>
      </c>
      <c r="G9">
        <f>F5+3.66</f>
        <v>12.66</v>
      </c>
      <c r="H9">
        <v>11.363</v>
      </c>
    </row>
    <row r="10" spans="2:8">
      <c r="B10" t="s">
        <v>2</v>
      </c>
      <c r="C10">
        <v>5.7</v>
      </c>
      <c r="D10">
        <v>5.7</v>
      </c>
      <c r="E10">
        <v>6.2679999999999998</v>
      </c>
      <c r="F10">
        <v>6.774</v>
      </c>
      <c r="G10">
        <v>6.6529999999999996</v>
      </c>
      <c r="H10">
        <v>6.6520000000000001</v>
      </c>
    </row>
    <row r="11" spans="2:8" ht="15.75" thickBot="1">
      <c r="B11" s="1" t="s">
        <v>3</v>
      </c>
      <c r="C11" s="1">
        <v>0</v>
      </c>
      <c r="D11" s="1">
        <v>0</v>
      </c>
      <c r="E11" s="2">
        <f>0.728*E10*5</f>
        <v>22.815519999999999</v>
      </c>
      <c r="F11" s="2">
        <f>1.347*F10*5</f>
        <v>45.622889999999998</v>
      </c>
      <c r="G11" s="2">
        <f>G10*1.199*5</f>
        <v>39.884734999999999</v>
      </c>
      <c r="H11" s="1">
        <f>5*H10*1.2</f>
        <v>39.911999999999999</v>
      </c>
    </row>
    <row r="12" spans="2:8">
      <c r="B12" t="s">
        <v>0</v>
      </c>
      <c r="D12" t="s">
        <v>10</v>
      </c>
      <c r="E12" t="s">
        <v>6</v>
      </c>
      <c r="F12" t="s">
        <v>12</v>
      </c>
      <c r="G12" t="s">
        <v>15</v>
      </c>
      <c r="H12" t="s">
        <v>18</v>
      </c>
    </row>
    <row r="13" spans="2:8">
      <c r="B13" t="s">
        <v>1</v>
      </c>
      <c r="C13">
        <v>0</v>
      </c>
      <c r="D13">
        <v>9.09</v>
      </c>
      <c r="E13">
        <f>D5+7.94</f>
        <v>11.940000000000001</v>
      </c>
      <c r="F13">
        <f>E5+7.16</f>
        <v>15.16</v>
      </c>
      <c r="G13">
        <f>F5+7.3</f>
        <v>16.3</v>
      </c>
      <c r="H13">
        <v>13.321999999999999</v>
      </c>
    </row>
    <row r="14" spans="2:8">
      <c r="B14" t="s">
        <v>2</v>
      </c>
      <c r="C14">
        <v>5.7</v>
      </c>
      <c r="D14">
        <v>5.7</v>
      </c>
      <c r="E14">
        <v>5.7</v>
      </c>
      <c r="F14">
        <v>5.7</v>
      </c>
      <c r="G14">
        <v>5.7</v>
      </c>
      <c r="H14">
        <v>5.7</v>
      </c>
    </row>
    <row r="15" spans="2:8" ht="15.75" thickBot="1">
      <c r="B15" s="1" t="s">
        <v>3</v>
      </c>
      <c r="C15" s="1">
        <v>0</v>
      </c>
      <c r="D15" s="1">
        <v>0</v>
      </c>
      <c r="E15" s="1">
        <f>E14*1.456*5</f>
        <v>41.496000000000002</v>
      </c>
      <c r="F15" s="1">
        <f>F14*2.694*5</f>
        <v>76.778999999999996</v>
      </c>
      <c r="G15" s="2">
        <f>G14*2.401*5</f>
        <v>68.4285</v>
      </c>
      <c r="H15" s="1">
        <f>2.4*H14*5</f>
        <v>68.400000000000006</v>
      </c>
    </row>
  </sheetData>
  <pageMargins left="0.98425196850393704" right="0.19685039370078741" top="0.19685039370078741" bottom="0.19685039370078741" header="0" footer="0.19685039370078741"/>
  <pageSetup paperSize="9" orientation="portrait" horizontalDpi="300" verticalDpi="3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Aca</cp:lastModifiedBy>
  <cp:lastPrinted>2009-05-26T18:19:09Z</cp:lastPrinted>
  <dcterms:created xsi:type="dcterms:W3CDTF">2009-05-20T18:04:28Z</dcterms:created>
  <dcterms:modified xsi:type="dcterms:W3CDTF">2009-05-26T18:19:13Z</dcterms:modified>
</cp:coreProperties>
</file>